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deChen\Downloads\PromoPlanner\"/>
    </mc:Choice>
  </mc:AlternateContent>
  <xr:revisionPtr revIDLastSave="0" documentId="13_ncr:1_{2B19F0D3-29FD-49F4-8799-BC0CA7F373C5}" xr6:coauthVersionLast="47" xr6:coauthVersionMax="47" xr10:uidLastSave="{00000000-0000-0000-0000-000000000000}"/>
  <bookViews>
    <workbookView xWindow="-28920" yWindow="-105" windowWidth="29040" windowHeight="15720" xr2:uid="{00000000-000D-0000-FFFF-FFFF00000000}"/>
  </bookViews>
  <sheets>
    <sheet name="Rebate Template" sheetId="4" r:id="rId1"/>
    <sheet name="PriceTable" sheetId="6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4" l="1"/>
  <c r="G25" i="4"/>
  <c r="G24" i="4"/>
  <c r="G23" i="4"/>
  <c r="I23" i="4" s="1"/>
  <c r="G22" i="4"/>
  <c r="I22" i="4" s="1"/>
  <c r="G21" i="4"/>
  <c r="I21" i="4" s="1"/>
  <c r="G20" i="4"/>
  <c r="G19" i="4"/>
  <c r="G18" i="4"/>
  <c r="G17" i="4"/>
  <c r="G14" i="4"/>
  <c r="E26" i="4" a="1"/>
  <c r="E26" i="4" s="1"/>
  <c r="E25" i="4"/>
  <c r="E25" i="4" a="1"/>
  <c r="E24" i="4"/>
  <c r="E24" i="4" a="1"/>
  <c r="E23" i="4" a="1"/>
  <c r="E23" i="4" s="1"/>
  <c r="E22" i="4" a="1"/>
  <c r="E22" i="4" s="1"/>
  <c r="E21" i="4" a="1"/>
  <c r="E21" i="4" s="1"/>
  <c r="E20" i="4" a="1"/>
  <c r="E20" i="4" s="1"/>
  <c r="E19" i="4" a="1"/>
  <c r="E19" i="4" s="1"/>
  <c r="E18" i="4" a="1"/>
  <c r="E18" i="4" s="1"/>
  <c r="E17" i="4" a="1"/>
  <c r="E17" i="4" s="1"/>
  <c r="E16" i="4" a="1"/>
  <c r="E16" i="4" s="1"/>
  <c r="G16" i="4" s="1"/>
  <c r="E15" i="4" a="1"/>
  <c r="E15" i="4" s="1"/>
  <c r="G15" i="4" s="1"/>
  <c r="I17" i="4"/>
  <c r="I18" i="4"/>
  <c r="I19" i="4"/>
  <c r="I20" i="4"/>
  <c r="I24" i="4"/>
  <c r="I25" i="4"/>
  <c r="I26" i="4"/>
  <c r="I14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E14" i="4" a="1"/>
  <c r="E14" i="4" s="1"/>
  <c r="I16" i="4" l="1"/>
  <c r="I15" i="4"/>
  <c r="G28" i="4" l="1"/>
  <c r="I28" i="4" l="1"/>
  <c r="H29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<sst xmlns="http://schemas.openxmlformats.org/spreadsheetml/2006/main" count="94" uniqueCount="52">
  <si>
    <t>Currency</t>
  </si>
  <si>
    <t>CRES5X9X10J</t>
  </si>
  <si>
    <t>70FMB0W</t>
  </si>
  <si>
    <t>30RBK0W</t>
  </si>
  <si>
    <t>CAD</t>
  </si>
  <si>
    <t>SKU</t>
  </si>
  <si>
    <t>Disclaimer</t>
  </si>
  <si>
    <t>This rebate program is open only to authorized distributors of Crystal Sensations. Participation implies acceptance of the terms and conditions.</t>
  </si>
  <si>
    <t>Distributors must provide accurate and complete information. Crystal Sensations reserves the right to verify purchase orders and sales data.</t>
  </si>
  <si>
    <t>Crystal Sensations reserves the right to adjust, suspend, or cancel the rebate program at any time without prior notice.</t>
  </si>
  <si>
    <t>Rebates exclude taxes, shipping, or any other fees unless otherwise specified.</t>
  </si>
  <si>
    <t>Crystal Sensations is not responsible for any errors, omissions, or delays in rebate processing, including postal or electronic delivery failures.</t>
  </si>
  <si>
    <t>✦  CRYSTAL SENSATIONS  ✦</t>
  </si>
  <si>
    <t>Promotion Period:</t>
  </si>
  <si>
    <t>Submission Deadline:</t>
  </si>
  <si>
    <t>Distributor Name:</t>
  </si>
  <si>
    <t>Contact Name:</t>
  </si>
  <si>
    <t>PO Number:</t>
  </si>
  <si>
    <t>Date Submitted:</t>
  </si>
  <si>
    <t>Email Address:</t>
  </si>
  <si>
    <t>Phone:</t>
  </si>
  <si>
    <t>#</t>
  </si>
  <si>
    <t>SKU #</t>
  </si>
  <si>
    <t>PO #</t>
  </si>
  <si>
    <t>Unit Price ($)</t>
  </si>
  <si>
    <t>Qty Sold</t>
  </si>
  <si>
    <t>TOTAL QUANTITY SOLD &amp; TOTAL CLAIM AMOUNT</t>
  </si>
  <si>
    <t>TOTAL REBATE DUE:</t>
  </si>
  <si>
    <t>Authorized Signature</t>
  </si>
  <si>
    <t>Crystal Sensations Approval</t>
  </si>
  <si>
    <t>Name / Title / Date</t>
  </si>
  <si>
    <t>Approved By / Date</t>
  </si>
  <si>
    <t>Submit completed form to Crystal Sensations  |  Rebates processed within 30 days of promotion end  |  All claims subject to verification</t>
  </si>
  <si>
    <t>CRES4X6X5J</t>
  </si>
  <si>
    <t>CRES5x7x5J</t>
  </si>
  <si>
    <t>April 1, 2025  – June 15, 2025</t>
  </si>
  <si>
    <r>
      <rPr>
        <sz val="12"/>
        <color theme="1"/>
        <rFont val="Calibri"/>
        <family val="2"/>
        <scheme val="minor"/>
      </rPr>
      <t xml:space="preserve">Rebates apply only to purchases made between </t>
    </r>
    <r>
      <rPr>
        <b/>
        <sz val="12"/>
        <color theme="1"/>
        <rFont val="Calibri"/>
        <family val="2"/>
        <scheme val="minor"/>
      </rPr>
      <t>April 1 – June 15, 2026</t>
    </r>
    <r>
      <rPr>
        <sz val="12"/>
        <color theme="1"/>
        <rFont val="Calibri"/>
        <family val="2"/>
        <scheme val="minor"/>
      </rPr>
      <t>.</t>
    </r>
  </si>
  <si>
    <r>
      <rPr>
        <sz val="12"/>
        <color theme="1"/>
        <rFont val="Calibri"/>
        <family val="2"/>
        <scheme val="minor"/>
      </rPr>
      <t xml:space="preserve">Completed rebate forms must be submitted by </t>
    </r>
    <r>
      <rPr>
        <b/>
        <sz val="12"/>
        <color theme="1"/>
        <rFont val="Calibri"/>
        <family val="2"/>
        <scheme val="minor"/>
      </rPr>
      <t>June 19, 2026</t>
    </r>
    <r>
      <rPr>
        <sz val="12"/>
        <color theme="1"/>
        <rFont val="Calibri"/>
        <family val="2"/>
        <scheme val="minor"/>
      </rPr>
      <t>. Late submissions may not be honored.</t>
    </r>
  </si>
  <si>
    <t>13IB0K</t>
  </si>
  <si>
    <t>18WAB2S</t>
  </si>
  <si>
    <t>8SBG</t>
  </si>
  <si>
    <t>12SFBKWIN</t>
  </si>
  <si>
    <t>LOC25W</t>
  </si>
  <si>
    <t>WB3MRWGS</t>
  </si>
  <si>
    <t>SOCB0W</t>
  </si>
  <si>
    <t>10DSB0W</t>
  </si>
  <si>
    <t>Rebate Rate</t>
  </si>
  <si>
    <t>Total Rebate Value</t>
  </si>
  <si>
    <t>Total Amount</t>
  </si>
  <si>
    <t>Unit Price</t>
  </si>
  <si>
    <t>USD</t>
  </si>
  <si>
    <r>
      <t xml:space="preserve">DISTRIBUTOR REBATE CLAIM FORM - Please fill in highligted cells only
</t>
    </r>
    <r>
      <rPr>
        <i/>
        <sz val="11"/>
        <color rgb="FFDDBE05"/>
        <rFont val="Arial"/>
        <family val="2"/>
      </rPr>
      <t>(Examples are provided in the Excel sheet—please delete the sample data in PO# and quantity Columns and enter the correct information.)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</si>
</sst>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8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6"/>
      <color rgb="FFFFFFFF"/>
      <name val="Arial"/>
      <family val="2"/>
    </font>
    <font>
      <sz val="10"/>
      <color rgb="FF2C2C2C"/>
      <name val="Arial"/>
      <family val="2"/>
    </font>
    <font>
      <b/>
      <sz val="10"/>
      <color rgb="FFFFFFFF"/>
      <name val="Arial"/>
      <family val="2"/>
    </font>
    <font>
      <b/>
      <sz val="11"/>
      <color rgb="FFFFFFFF"/>
      <name val="Arial"/>
      <family val="2"/>
    </font>
    <font>
      <b/>
      <sz val="11"/>
      <color rgb="FFD4A017"/>
      <name val="Arial"/>
      <family val="2"/>
    </font>
    <font>
      <i/>
      <sz val="8"/>
      <color rgb="FFFFFFFF"/>
      <name val="Arial"/>
      <family val="2"/>
    </font>
    <font>
      <b/>
      <i/>
      <sz val="13"/>
      <color rgb="FFDDBE05"/>
      <name val="Arial"/>
      <family val="2"/>
    </font>
    <font>
      <sz val="10"/>
      <color rgb="FFDDBE05"/>
      <name val="Calibri"/>
      <family val="2"/>
      <scheme val="minor"/>
    </font>
    <font>
      <b/>
      <sz val="10"/>
      <color rgb="FF002060"/>
      <name val="Arial"/>
      <family val="2"/>
    </font>
    <font>
      <sz val="10"/>
      <color rgb="FF002060"/>
      <name val="Calibri"/>
      <family val="2"/>
      <scheme val="minor"/>
    </font>
    <font>
      <sz val="10"/>
      <color rgb="FF002060"/>
      <name val="Arial"/>
      <family val="2"/>
    </font>
    <font>
      <b/>
      <sz val="10"/>
      <color rgb="FF684D00"/>
      <name val="Arial"/>
      <family val="2"/>
    </font>
    <font>
      <b/>
      <sz val="9"/>
      <color rgb="FF002060"/>
      <name val="Arial"/>
      <family val="2"/>
    </font>
    <font>
      <b/>
      <sz val="10"/>
      <name val="Calibri"/>
      <family val="2"/>
      <scheme val="minor"/>
    </font>
    <font>
      <sz val="10"/>
      <color rgb="FF684D00"/>
      <name val="Calibri"/>
      <family val="2"/>
      <scheme val="minor"/>
    </font>
    <font>
      <sz val="10"/>
      <name val="Arial"/>
      <family val="2"/>
    </font>
    <font>
      <i/>
      <sz val="11"/>
      <color rgb="FFDDBE05"/>
      <name val="Arial"/>
      <family val="2"/>
    </font>
    <font>
      <i/>
      <sz val="10"/>
      <name val="Arial"/>
      <family val="2"/>
    </font>
    <font>
      <b/>
      <sz val="12"/>
      <color rgb="FF002060"/>
      <name val="Arial"/>
      <family val="2"/>
    </font>
    <font>
      <sz val="12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1"/>
      <color rgb="FF99999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7B2FBE"/>
      </bottom>
      <diagonal/>
    </border>
    <border>
      <left style="thin">
        <color rgb="FF7B2FBE"/>
      </left>
      <right style="thin">
        <color rgb="FF7B2FBE"/>
      </right>
      <top style="thin">
        <color rgb="FFFFFFFF"/>
      </top>
      <bottom style="medium">
        <color rgb="FFD4A017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rgb="FF4B0082"/>
      </left>
      <right/>
      <top style="medium">
        <color rgb="FFD4A017"/>
      </top>
      <bottom style="medium">
        <color rgb="FFD4A017"/>
      </bottom>
      <diagonal/>
    </border>
    <border>
      <left/>
      <right/>
      <top style="medium">
        <color rgb="FFD4A017"/>
      </top>
      <bottom style="medium">
        <color rgb="FFD4A017"/>
      </bottom>
      <diagonal/>
    </border>
    <border>
      <left/>
      <right style="medium">
        <color rgb="FF4B0082"/>
      </right>
      <top style="medium">
        <color rgb="FFD4A017"/>
      </top>
      <bottom style="medium">
        <color rgb="FFD4A017"/>
      </bottom>
      <diagonal/>
    </border>
    <border>
      <left/>
      <right/>
      <top/>
      <bottom style="medium">
        <color rgb="FF002060"/>
      </bottom>
      <diagonal/>
    </border>
    <border>
      <left/>
      <right/>
      <top style="medium">
        <color rgb="FF002060"/>
      </top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59">
    <xf numFmtId="0" fontId="0" fillId="0" borderId="0" xfId="0"/>
    <xf numFmtId="0" fontId="4" fillId="0" borderId="0" xfId="0" applyFont="1"/>
    <xf numFmtId="0" fontId="5" fillId="0" borderId="0" xfId="0" applyFont="1"/>
    <xf numFmtId="9" fontId="4" fillId="0" borderId="0" xfId="2" applyFont="1"/>
    <xf numFmtId="0" fontId="0" fillId="3" borderId="0" xfId="0" applyFill="1"/>
    <xf numFmtId="0" fontId="8" fillId="3" borderId="2" xfId="0" applyFont="1" applyFill="1" applyBorder="1" applyAlignment="1">
      <alignment horizontal="center" vertical="center" wrapText="1"/>
    </xf>
    <xf numFmtId="0" fontId="0" fillId="4" borderId="0" xfId="0" applyFill="1"/>
    <xf numFmtId="0" fontId="14" fillId="4" borderId="0" xfId="0" applyFont="1" applyFill="1" applyAlignment="1">
      <alignment vertical="center"/>
    </xf>
    <xf numFmtId="0" fontId="18" fillId="2" borderId="3" xfId="0" applyFont="1" applyFill="1" applyBorder="1" applyAlignment="1">
      <alignment horizontal="center" vertical="center"/>
    </xf>
    <xf numFmtId="0" fontId="18" fillId="4" borderId="3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0" fillId="3" borderId="0" xfId="0" applyFill="1"/>
    <xf numFmtId="0" fontId="13" fillId="3" borderId="0" xfId="0" applyFont="1" applyFill="1"/>
    <xf numFmtId="0" fontId="0" fillId="4" borderId="0" xfId="0" applyFill="1"/>
    <xf numFmtId="0" fontId="15" fillId="4" borderId="0" xfId="0" applyFont="1" applyFill="1"/>
    <xf numFmtId="0" fontId="17" fillId="4" borderId="0" xfId="0" applyFont="1" applyFill="1" applyAlignment="1">
      <alignment vertical="center"/>
    </xf>
    <xf numFmtId="0" fontId="19" fillId="4" borderId="0" xfId="0" applyFont="1" applyFill="1"/>
    <xf numFmtId="15" fontId="17" fillId="4" borderId="0" xfId="0" applyNumberFormat="1" applyFont="1" applyFill="1" applyAlignment="1">
      <alignment vertical="center"/>
    </xf>
    <xf numFmtId="0" fontId="20" fillId="4" borderId="0" xfId="0" applyFont="1" applyFill="1"/>
    <xf numFmtId="0" fontId="8" fillId="3" borderId="4" xfId="0" applyFont="1" applyFill="1" applyBorder="1" applyAlignment="1">
      <alignment horizontal="right" vertical="center"/>
    </xf>
    <xf numFmtId="0" fontId="9" fillId="3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center" vertical="center"/>
    </xf>
    <xf numFmtId="9" fontId="9" fillId="3" borderId="6" xfId="2" applyFont="1" applyFill="1" applyBorder="1" applyAlignment="1">
      <alignment horizontal="center" vertical="center"/>
    </xf>
    <xf numFmtId="44" fontId="9" fillId="3" borderId="5" xfId="1" applyFont="1" applyFill="1" applyBorder="1" applyAlignment="1">
      <alignment horizontal="center" vertical="center"/>
    </xf>
    <xf numFmtId="44" fontId="10" fillId="3" borderId="0" xfId="0" applyNumberFormat="1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 wrapText="1"/>
    </xf>
    <xf numFmtId="1" fontId="8" fillId="3" borderId="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5" fillId="2" borderId="7" xfId="0" applyFont="1" applyFill="1" applyBorder="1"/>
    <xf numFmtId="0" fontId="15" fillId="0" borderId="7" xfId="0" applyFont="1" applyBorder="1"/>
    <xf numFmtId="0" fontId="15" fillId="0" borderId="0" xfId="0" applyFont="1" applyBorder="1" applyAlignment="1"/>
    <xf numFmtId="0" fontId="0" fillId="0" borderId="0" xfId="0" applyAlignment="1"/>
    <xf numFmtId="0" fontId="21" fillId="2" borderId="3" xfId="0" applyFont="1" applyFill="1" applyBorder="1" applyAlignment="1">
      <alignment horizontal="left" vertical="center"/>
    </xf>
    <xf numFmtId="9" fontId="23" fillId="2" borderId="3" xfId="2" applyFont="1" applyFill="1" applyBorder="1" applyAlignment="1">
      <alignment horizontal="center" vertical="center"/>
    </xf>
    <xf numFmtId="0" fontId="21" fillId="4" borderId="3" xfId="0" applyFont="1" applyFill="1" applyBorder="1" applyAlignment="1">
      <alignment horizontal="left" vertical="center"/>
    </xf>
    <xf numFmtId="44" fontId="21" fillId="4" borderId="3" xfId="1" applyFont="1" applyFill="1" applyBorder="1" applyAlignment="1">
      <alignment horizontal="left" vertical="center"/>
    </xf>
    <xf numFmtId="44" fontId="21" fillId="2" borderId="3" xfId="1" applyFont="1" applyFill="1" applyBorder="1" applyAlignment="1">
      <alignment horizontal="left" vertical="center"/>
    </xf>
    <xf numFmtId="9" fontId="21" fillId="4" borderId="3" xfId="2" applyFont="1" applyFill="1" applyBorder="1" applyAlignment="1">
      <alignment horizontal="left" vertical="center"/>
    </xf>
    <xf numFmtId="9" fontId="21" fillId="2" borderId="3" xfId="2" applyFont="1" applyFill="1" applyBorder="1" applyAlignment="1">
      <alignment horizontal="left" vertical="center"/>
    </xf>
    <xf numFmtId="9" fontId="21" fillId="2" borderId="3" xfId="2" applyFont="1" applyFill="1" applyBorder="1" applyAlignment="1">
      <alignment horizontal="center" vertical="center"/>
    </xf>
    <xf numFmtId="9" fontId="21" fillId="4" borderId="3" xfId="2" applyFont="1" applyFill="1" applyBorder="1" applyAlignment="1">
      <alignment horizontal="center" vertical="center"/>
    </xf>
    <xf numFmtId="44" fontId="8" fillId="3" borderId="2" xfId="1" applyFont="1" applyFill="1" applyBorder="1" applyAlignment="1">
      <alignment horizontal="center" vertical="center" wrapText="1"/>
    </xf>
    <xf numFmtId="44" fontId="23" fillId="2" borderId="3" xfId="1" applyNumberFormat="1" applyFont="1" applyFill="1" applyBorder="1" applyAlignment="1">
      <alignment horizontal="left" vertical="center"/>
    </xf>
    <xf numFmtId="44" fontId="23" fillId="4" borderId="3" xfId="1" applyNumberFormat="1" applyFont="1" applyFill="1" applyBorder="1" applyAlignment="1">
      <alignment horizontal="left" vertical="center"/>
    </xf>
    <xf numFmtId="1" fontId="21" fillId="6" borderId="3" xfId="0" applyNumberFormat="1" applyFont="1" applyFill="1" applyBorder="1" applyAlignment="1" applyProtection="1">
      <alignment horizontal="left" vertical="center"/>
      <protection locked="0"/>
    </xf>
    <xf numFmtId="0" fontId="21" fillId="6" borderId="3" xfId="0" applyFont="1" applyFill="1" applyBorder="1" applyAlignment="1" applyProtection="1">
      <alignment horizontal="center" vertical="center"/>
      <protection locked="0"/>
    </xf>
    <xf numFmtId="0" fontId="7" fillId="6" borderId="3" xfId="0" applyFont="1" applyFill="1" applyBorder="1" applyAlignment="1" applyProtection="1">
      <alignment horizontal="center" vertical="center"/>
      <protection locked="0"/>
    </xf>
    <xf numFmtId="0" fontId="21" fillId="6" borderId="3" xfId="0" applyFont="1" applyFill="1" applyBorder="1" applyAlignment="1" applyProtection="1">
      <alignment horizontal="left" vertical="center"/>
      <protection locked="0"/>
    </xf>
    <xf numFmtId="0" fontId="15" fillId="5" borderId="7" xfId="0" applyFont="1" applyFill="1" applyBorder="1" applyAlignment="1" applyProtection="1">
      <protection locked="0"/>
    </xf>
    <xf numFmtId="0" fontId="24" fillId="5" borderId="0" xfId="0" applyFont="1" applyFill="1" applyAlignment="1">
      <alignment horizontal="center"/>
    </xf>
    <xf numFmtId="0" fontId="25" fillId="0" borderId="0" xfId="0" applyFont="1" applyAlignment="1"/>
    <xf numFmtId="0" fontId="24" fillId="0" borderId="0" xfId="0" applyFont="1" applyAlignment="1">
      <alignment horizontal="center"/>
    </xf>
    <xf numFmtId="0" fontId="26" fillId="0" borderId="0" xfId="0" applyFont="1"/>
    <xf numFmtId="0" fontId="27" fillId="0" borderId="0" xfId="0" applyFont="1" applyAlignment="1">
      <alignment horizontal="center"/>
    </xf>
    <xf numFmtId="0" fontId="1" fillId="0" borderId="0" xfId="0" applyFont="1"/>
    <xf numFmtId="0" fontId="27" fillId="0" borderId="8" xfId="0" applyFont="1" applyBorder="1" applyAlignment="1">
      <alignment horizontal="center"/>
    </xf>
    <xf numFmtId="0" fontId="16" fillId="6" borderId="1" xfId="0" applyFont="1" applyFill="1" applyBorder="1" applyAlignment="1" applyProtection="1">
      <alignment vertical="center"/>
      <protection locked="0"/>
    </xf>
    <xf numFmtId="0" fontId="16" fillId="6" borderId="0" xfId="0" applyFont="1" applyFill="1" applyBorder="1" applyAlignment="1" applyProtection="1">
      <alignment vertical="center"/>
      <protection locked="0"/>
    </xf>
    <xf numFmtId="0" fontId="15" fillId="6" borderId="0" xfId="0" applyFont="1" applyFill="1" applyProtection="1">
      <protection locked="0"/>
    </xf>
  </cellXfs>
  <cellStyles count="3">
    <cellStyle name="Currency" xfId="1" builtinId="4"/>
    <cellStyle name="Normal" xfId="0" builtinId="0"/>
    <cellStyle name="Percent" xfId="2" builtinId="5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002060"/>
      <color rgb="FFECFE00"/>
      <color rgb="FF684D00"/>
      <color rgb="FFDEC400"/>
      <color rgb="FFFF9900"/>
      <color rgb="FFB09704"/>
      <color rgb="FFDDBE05"/>
      <color rgb="FF0109AB"/>
      <color rgb="FF2C01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20B0408-0ABA-416E-A3F5-43D6ED620845}" name="PriceTable" displayName="PriceTable" ref="A1:C27" totalsRowShown="0" headerRowDxfId="0">
  <autoFilter ref="A1:C27" xr:uid="{E20B0408-0ABA-416E-A3F5-43D6ED620845}"/>
  <tableColumns count="3">
    <tableColumn id="1" xr3:uid="{BCBA697B-6597-40C3-A552-3E167B962947}" name="SKU"/>
    <tableColumn id="2" xr3:uid="{F8D26A19-954F-4976-83E5-68AA6BCED123}" name="Currency"/>
    <tableColumn id="3" xr3:uid="{0682DEC5-0534-4F51-9093-C91BC948D696}" name="Unit Pric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A6C73-C480-42F1-9F11-60AB55B968B1}">
  <dimension ref="A1:I44"/>
  <sheetViews>
    <sheetView tabSelected="1" zoomScale="85" zoomScaleNormal="85" workbookViewId="0">
      <selection activeCell="E14" sqref="E14"/>
    </sheetView>
  </sheetViews>
  <sheetFormatPr defaultRowHeight="15.75" x14ac:dyDescent="0.25"/>
  <cols>
    <col min="1" max="1" width="10.28515625" style="1" bestFit="1" customWidth="1"/>
    <col min="2" max="2" width="18.28515625" style="1" customWidth="1"/>
    <col min="3" max="3" width="33.28515625" style="1" customWidth="1"/>
    <col min="4" max="4" width="15.28515625" style="1" customWidth="1"/>
    <col min="5" max="5" width="23.42578125" style="1" bestFit="1" customWidth="1"/>
    <col min="6" max="6" width="24.7109375" style="1" bestFit="1" customWidth="1"/>
    <col min="7" max="7" width="14.7109375" style="1" bestFit="1" customWidth="1"/>
    <col min="8" max="8" width="10.85546875" style="1" customWidth="1"/>
    <col min="9" max="9" width="11" style="1" customWidth="1"/>
    <col min="10" max="16384" width="9.140625" style="1"/>
  </cols>
  <sheetData>
    <row r="1" spans="1:9" customFormat="1" ht="8.1" customHeight="1" x14ac:dyDescent="0.2">
      <c r="A1" s="4"/>
      <c r="B1" s="4"/>
      <c r="C1" s="4"/>
      <c r="D1" s="4"/>
      <c r="E1" s="4"/>
      <c r="F1" s="4"/>
      <c r="G1" s="4"/>
      <c r="H1" s="4"/>
      <c r="I1" s="4"/>
    </row>
    <row r="2" spans="1:9" customFormat="1" ht="14.1" customHeight="1" x14ac:dyDescent="0.2">
      <c r="A2" s="4"/>
      <c r="B2" s="4"/>
      <c r="C2" s="4"/>
      <c r="D2" s="4"/>
      <c r="E2" s="4"/>
      <c r="F2" s="4"/>
      <c r="G2" s="4"/>
      <c r="H2" s="4"/>
      <c r="I2" s="4"/>
    </row>
    <row r="3" spans="1:9" customFormat="1" ht="39.950000000000003" customHeight="1" x14ac:dyDescent="0.2">
      <c r="A3" s="4"/>
      <c r="B3" s="10" t="s">
        <v>12</v>
      </c>
      <c r="C3" s="11"/>
      <c r="D3" s="11"/>
      <c r="E3" s="11"/>
      <c r="F3" s="11"/>
      <c r="G3" s="11"/>
      <c r="H3" s="11"/>
      <c r="I3" s="4"/>
    </row>
    <row r="4" spans="1:9" customFormat="1" ht="33" customHeight="1" x14ac:dyDescent="0.2">
      <c r="A4" s="4"/>
      <c r="B4" s="25" t="s">
        <v>51</v>
      </c>
      <c r="C4" s="12"/>
      <c r="D4" s="12"/>
      <c r="E4" s="12"/>
      <c r="F4" s="12"/>
      <c r="G4" s="12"/>
      <c r="H4" s="12"/>
      <c r="I4" s="4"/>
    </row>
    <row r="5" spans="1:9" x14ac:dyDescent="0.25">
      <c r="A5" s="6"/>
      <c r="B5" s="6"/>
      <c r="C5" s="6"/>
      <c r="D5" s="6"/>
      <c r="E5" s="6"/>
      <c r="F5" s="6"/>
      <c r="G5" s="6"/>
      <c r="H5" s="6"/>
      <c r="I5" s="6"/>
    </row>
    <row r="6" spans="1:9" x14ac:dyDescent="0.25">
      <c r="A6" s="6"/>
      <c r="B6" s="7" t="s">
        <v>13</v>
      </c>
      <c r="C6" s="15" t="s">
        <v>35</v>
      </c>
      <c r="D6" s="15"/>
      <c r="E6" s="16"/>
      <c r="F6" s="7" t="s">
        <v>14</v>
      </c>
      <c r="G6" s="17">
        <v>45827</v>
      </c>
      <c r="H6" s="18"/>
      <c r="I6" s="6"/>
    </row>
    <row r="7" spans="1:9" x14ac:dyDescent="0.25">
      <c r="A7" s="6"/>
      <c r="B7" s="7" t="s">
        <v>15</v>
      </c>
      <c r="C7" s="56"/>
      <c r="D7" s="57"/>
      <c r="E7" s="58"/>
      <c r="F7" s="7" t="s">
        <v>16</v>
      </c>
      <c r="G7" s="56"/>
      <c r="H7" s="58"/>
      <c r="I7" s="6"/>
    </row>
    <row r="8" spans="1:9" x14ac:dyDescent="0.25">
      <c r="A8" s="6"/>
      <c r="B8" s="14"/>
      <c r="C8" s="14"/>
      <c r="D8" s="14"/>
      <c r="E8" s="14"/>
      <c r="F8" s="14"/>
      <c r="G8" s="14"/>
      <c r="H8" s="14"/>
      <c r="I8" s="6"/>
    </row>
    <row r="9" spans="1:9" x14ac:dyDescent="0.25">
      <c r="A9" s="6"/>
      <c r="B9" s="7" t="s">
        <v>17</v>
      </c>
      <c r="C9" s="56"/>
      <c r="D9" s="57"/>
      <c r="E9" s="58"/>
      <c r="F9" s="7" t="s">
        <v>18</v>
      </c>
      <c r="G9" s="56"/>
      <c r="H9" s="58"/>
      <c r="I9" s="6"/>
    </row>
    <row r="10" spans="1:9" x14ac:dyDescent="0.25">
      <c r="A10" s="6"/>
      <c r="B10" s="7" t="s">
        <v>19</v>
      </c>
      <c r="C10" s="56"/>
      <c r="D10" s="57"/>
      <c r="E10" s="58"/>
      <c r="F10" s="7" t="s">
        <v>20</v>
      </c>
      <c r="G10" s="56"/>
      <c r="H10" s="58"/>
      <c r="I10" s="6"/>
    </row>
    <row r="11" spans="1:9" x14ac:dyDescent="0.25">
      <c r="A11" s="6"/>
      <c r="B11" s="13"/>
      <c r="C11" s="13"/>
      <c r="D11" s="13"/>
      <c r="E11" s="13"/>
      <c r="F11" s="13"/>
      <c r="G11" s="13"/>
      <c r="H11" s="13"/>
      <c r="I11" s="6"/>
    </row>
    <row r="12" spans="1:9" ht="6.75" customHeight="1" x14ac:dyDescent="0.25"/>
    <row r="13" spans="1:9" ht="39" thickBot="1" x14ac:dyDescent="0.3">
      <c r="A13" s="5" t="s">
        <v>21</v>
      </c>
      <c r="B13" s="5" t="s">
        <v>22</v>
      </c>
      <c r="C13" s="5" t="s">
        <v>23</v>
      </c>
      <c r="D13" s="5" t="s">
        <v>0</v>
      </c>
      <c r="E13" s="5" t="s">
        <v>24</v>
      </c>
      <c r="F13" s="26" t="s">
        <v>25</v>
      </c>
      <c r="G13" s="41" t="s">
        <v>48</v>
      </c>
      <c r="H13" s="5" t="s">
        <v>46</v>
      </c>
      <c r="I13" s="5" t="s">
        <v>47</v>
      </c>
    </row>
    <row r="14" spans="1:9" x14ac:dyDescent="0.25">
      <c r="A14" s="8">
        <v>1</v>
      </c>
      <c r="B14" s="45" t="s">
        <v>38</v>
      </c>
      <c r="C14" s="47">
        <v>105000</v>
      </c>
      <c r="D14" s="47" t="s">
        <v>4</v>
      </c>
      <c r="E14" s="32" cm="1">
        <f t="array" ref="E14">_xlfn.XLOOKUP(1,(B14=PriceTable[SKU])*(D14=PriceTable[Currency]),PriceTable[Unit Price],"")</f>
        <v>46.17</v>
      </c>
      <c r="F14" s="44">
        <v>5</v>
      </c>
      <c r="G14" s="42">
        <f>IF(OR(E14="",F14="",E14=0,F14=0),"",E14*F14)</f>
        <v>230.85000000000002</v>
      </c>
      <c r="H14" s="39">
        <f>IF(OR(F14="",F14=0),"",IF(F14&lt;=10,10%,IF(F14&lt;=100,12%,15%)))</f>
        <v>0.1</v>
      </c>
      <c r="I14" s="36">
        <f>IF(OR(G14="",H14="",G14=0,H14=0),"",G14*H14)</f>
        <v>23.085000000000004</v>
      </c>
    </row>
    <row r="15" spans="1:9" x14ac:dyDescent="0.25">
      <c r="A15" s="9">
        <v>2</v>
      </c>
      <c r="B15" s="45" t="s">
        <v>39</v>
      </c>
      <c r="C15" s="47">
        <v>102655</v>
      </c>
      <c r="D15" s="47" t="s">
        <v>50</v>
      </c>
      <c r="E15" s="34" cm="1">
        <f t="array" ref="E15">_xlfn.XLOOKUP(1,(B15=PriceTable[SKU])*(D15=PriceTable[Currency]),PriceTable[Unit Price],"")</f>
        <v>279.88200000000001</v>
      </c>
      <c r="F15" s="44">
        <v>1</v>
      </c>
      <c r="G15" s="43">
        <f t="shared" ref="G15:G26" si="0">IF(OR(E15="",F15="",E15=0,F15=0),"",E15*F15)</f>
        <v>279.88200000000001</v>
      </c>
      <c r="H15" s="40">
        <f t="shared" ref="H15:H26" si="1">IF(OR(F15="",F15=0),"",IF(F15&lt;=10,10%,IF(F15&lt;=100,12%,15%)))</f>
        <v>0.1</v>
      </c>
      <c r="I15" s="35">
        <f t="shared" ref="I15:I26" si="2">IF(OR(G15="",H15="",G15=0,H15=0),"",G15*H15)</f>
        <v>27.988200000000003</v>
      </c>
    </row>
    <row r="16" spans="1:9" x14ac:dyDescent="0.25">
      <c r="A16" s="8">
        <v>3</v>
      </c>
      <c r="B16" s="46"/>
      <c r="C16" s="47"/>
      <c r="D16" s="47"/>
      <c r="E16" s="32" t="str" cm="1">
        <f t="array" ref="E16">_xlfn.XLOOKUP(1,(B16=PriceTable[SKU])*(D16=PriceTable[Currency]),PriceTable[Unit Price],"")</f>
        <v/>
      </c>
      <c r="F16" s="44"/>
      <c r="G16" s="42" t="str">
        <f t="shared" si="0"/>
        <v/>
      </c>
      <c r="H16" s="33" t="str">
        <f t="shared" si="1"/>
        <v/>
      </c>
      <c r="I16" s="36" t="str">
        <f t="shared" si="2"/>
        <v/>
      </c>
    </row>
    <row r="17" spans="1:9" x14ac:dyDescent="0.25">
      <c r="A17" s="9">
        <v>4</v>
      </c>
      <c r="B17" s="46"/>
      <c r="C17" s="47"/>
      <c r="D17" s="47"/>
      <c r="E17" s="34" t="str" cm="1">
        <f t="array" ref="E17">_xlfn.XLOOKUP(1,(B17=PriceTable[SKU])*(D17=PriceTable[Currency]),PriceTable[Unit Price],"")</f>
        <v/>
      </c>
      <c r="F17" s="44"/>
      <c r="G17" s="43" t="str">
        <f t="shared" si="0"/>
        <v/>
      </c>
      <c r="H17" s="37" t="str">
        <f t="shared" si="1"/>
        <v/>
      </c>
      <c r="I17" s="35" t="str">
        <f t="shared" si="2"/>
        <v/>
      </c>
    </row>
    <row r="18" spans="1:9" x14ac:dyDescent="0.25">
      <c r="A18" s="8">
        <v>5</v>
      </c>
      <c r="B18" s="46"/>
      <c r="C18" s="47"/>
      <c r="D18" s="47"/>
      <c r="E18" s="32" t="str" cm="1">
        <f t="array" ref="E18">_xlfn.XLOOKUP(1,(B18=PriceTable[SKU])*(D18=PriceTable[Currency]),PriceTable[Unit Price],"")</f>
        <v/>
      </c>
      <c r="F18" s="44"/>
      <c r="G18" s="42" t="str">
        <f t="shared" si="0"/>
        <v/>
      </c>
      <c r="H18" s="38" t="str">
        <f t="shared" si="1"/>
        <v/>
      </c>
      <c r="I18" s="36" t="str">
        <f t="shared" si="2"/>
        <v/>
      </c>
    </row>
    <row r="19" spans="1:9" x14ac:dyDescent="0.25">
      <c r="A19" s="9">
        <v>6</v>
      </c>
      <c r="B19" s="46"/>
      <c r="C19" s="47"/>
      <c r="D19" s="47"/>
      <c r="E19" s="34" t="str" cm="1">
        <f t="array" ref="E19">_xlfn.XLOOKUP(1,(B19=PriceTable[SKU])*(D19=PriceTable[Currency]),PriceTable[Unit Price],"")</f>
        <v/>
      </c>
      <c r="F19" s="44"/>
      <c r="G19" s="43" t="str">
        <f t="shared" si="0"/>
        <v/>
      </c>
      <c r="H19" s="37" t="str">
        <f t="shared" si="1"/>
        <v/>
      </c>
      <c r="I19" s="35" t="str">
        <f t="shared" si="2"/>
        <v/>
      </c>
    </row>
    <row r="20" spans="1:9" x14ac:dyDescent="0.25">
      <c r="A20" s="8">
        <v>7</v>
      </c>
      <c r="B20" s="46"/>
      <c r="C20" s="47"/>
      <c r="D20" s="47"/>
      <c r="E20" s="32" t="str" cm="1">
        <f t="array" ref="E20">_xlfn.XLOOKUP(1,(B20=PriceTable[SKU])*(D20=PriceTable[Currency]),PriceTable[Unit Price],"")</f>
        <v/>
      </c>
      <c r="F20" s="44"/>
      <c r="G20" s="42" t="str">
        <f t="shared" si="0"/>
        <v/>
      </c>
      <c r="H20" s="38" t="str">
        <f t="shared" si="1"/>
        <v/>
      </c>
      <c r="I20" s="36" t="str">
        <f t="shared" si="2"/>
        <v/>
      </c>
    </row>
    <row r="21" spans="1:9" x14ac:dyDescent="0.25">
      <c r="A21" s="9">
        <v>8</v>
      </c>
      <c r="B21" s="46"/>
      <c r="C21" s="47"/>
      <c r="D21" s="47"/>
      <c r="E21" s="34" t="str" cm="1">
        <f t="array" ref="E21">_xlfn.XLOOKUP(1,(B21=PriceTable[SKU])*(D21=PriceTable[Currency]),PriceTable[Unit Price],"")</f>
        <v/>
      </c>
      <c r="F21" s="44"/>
      <c r="G21" s="43" t="str">
        <f t="shared" si="0"/>
        <v/>
      </c>
      <c r="H21" s="37" t="str">
        <f t="shared" si="1"/>
        <v/>
      </c>
      <c r="I21" s="35" t="str">
        <f t="shared" si="2"/>
        <v/>
      </c>
    </row>
    <row r="22" spans="1:9" x14ac:dyDescent="0.25">
      <c r="A22" s="8">
        <v>9</v>
      </c>
      <c r="B22" s="46"/>
      <c r="C22" s="47"/>
      <c r="D22" s="47"/>
      <c r="E22" s="32" t="str" cm="1">
        <f t="array" ref="E22">_xlfn.XLOOKUP(1,(B22=PriceTable[SKU])*(D22=PriceTable[Currency]),PriceTable[Unit Price],"")</f>
        <v/>
      </c>
      <c r="F22" s="44"/>
      <c r="G22" s="42" t="str">
        <f t="shared" si="0"/>
        <v/>
      </c>
      <c r="H22" s="38" t="str">
        <f t="shared" si="1"/>
        <v/>
      </c>
      <c r="I22" s="36" t="str">
        <f t="shared" si="2"/>
        <v/>
      </c>
    </row>
    <row r="23" spans="1:9" x14ac:dyDescent="0.25">
      <c r="A23" s="9">
        <v>10</v>
      </c>
      <c r="B23" s="46"/>
      <c r="C23" s="47"/>
      <c r="D23" s="47"/>
      <c r="E23" s="34" t="str" cm="1">
        <f t="array" ref="E23">_xlfn.XLOOKUP(1,(B23=PriceTable[SKU])*(D23=PriceTable[Currency]),PriceTable[Unit Price],"")</f>
        <v/>
      </c>
      <c r="F23" s="44"/>
      <c r="G23" s="43" t="str">
        <f t="shared" si="0"/>
        <v/>
      </c>
      <c r="H23" s="37" t="str">
        <f t="shared" si="1"/>
        <v/>
      </c>
      <c r="I23" s="35" t="str">
        <f t="shared" si="2"/>
        <v/>
      </c>
    </row>
    <row r="24" spans="1:9" x14ac:dyDescent="0.25">
      <c r="A24" s="8">
        <v>11</v>
      </c>
      <c r="B24" s="46"/>
      <c r="C24" s="47"/>
      <c r="D24" s="47"/>
      <c r="E24" s="32" t="str" cm="1">
        <f t="array" ref="E24">_xlfn.XLOOKUP(1,(B24=PriceTable[SKU])*(D24=PriceTable[Currency]),PriceTable[Unit Price],"")</f>
        <v/>
      </c>
      <c r="F24" s="44"/>
      <c r="G24" s="42" t="str">
        <f t="shared" si="0"/>
        <v/>
      </c>
      <c r="H24" s="38" t="str">
        <f t="shared" si="1"/>
        <v/>
      </c>
      <c r="I24" s="36" t="str">
        <f t="shared" si="2"/>
        <v/>
      </c>
    </row>
    <row r="25" spans="1:9" x14ac:dyDescent="0.25">
      <c r="A25" s="9">
        <v>12</v>
      </c>
      <c r="B25" s="46"/>
      <c r="C25" s="47"/>
      <c r="D25" s="47"/>
      <c r="E25" s="34" t="str" cm="1">
        <f t="array" ref="E25">_xlfn.XLOOKUP(1,(B25=PriceTable[SKU])*(D25=PriceTable[Currency]),PriceTable[Unit Price],"")</f>
        <v/>
      </c>
      <c r="F25" s="44"/>
      <c r="G25" s="43" t="str">
        <f t="shared" si="0"/>
        <v/>
      </c>
      <c r="H25" s="37" t="str">
        <f t="shared" si="1"/>
        <v/>
      </c>
      <c r="I25" s="35" t="str">
        <f t="shared" si="2"/>
        <v/>
      </c>
    </row>
    <row r="26" spans="1:9" x14ac:dyDescent="0.25">
      <c r="A26" s="8">
        <v>13</v>
      </c>
      <c r="B26" s="46"/>
      <c r="C26" s="47"/>
      <c r="D26" s="47"/>
      <c r="E26" s="32" t="str" cm="1">
        <f t="array" ref="E26">_xlfn.XLOOKUP(1,(B26=PriceTable[SKU])*(D26=PriceTable[Currency]),PriceTable[Unit Price],"")</f>
        <v/>
      </c>
      <c r="F26" s="44"/>
      <c r="G26" s="42" t="str">
        <f t="shared" si="0"/>
        <v/>
      </c>
      <c r="H26" s="38" t="str">
        <f t="shared" si="1"/>
        <v/>
      </c>
      <c r="I26" s="36" t="str">
        <f t="shared" si="2"/>
        <v/>
      </c>
    </row>
    <row r="27" spans="1:9" ht="16.5" thickBot="1" x14ac:dyDescent="0.3">
      <c r="H27" s="3"/>
    </row>
    <row r="28" spans="1:9" ht="16.5" thickBot="1" x14ac:dyDescent="0.3">
      <c r="A28" s="19" t="s">
        <v>26</v>
      </c>
      <c r="B28" s="11"/>
      <c r="C28" s="11"/>
      <c r="D28" s="11"/>
      <c r="E28" s="11"/>
      <c r="F28" s="11"/>
      <c r="G28" s="23">
        <f>SUM(G14:G26)</f>
        <v>510.73200000000003</v>
      </c>
      <c r="H28" s="22"/>
      <c r="I28" s="23">
        <f>SUM(I14:I26)</f>
        <v>51.073200000000007</v>
      </c>
    </row>
    <row r="29" spans="1:9" x14ac:dyDescent="0.25">
      <c r="A29" s="20" t="s">
        <v>27</v>
      </c>
      <c r="B29" s="11"/>
      <c r="C29" s="11"/>
      <c r="D29" s="11"/>
      <c r="E29" s="11"/>
      <c r="F29" s="11"/>
      <c r="G29" s="4"/>
      <c r="H29" s="24">
        <f>I28</f>
        <v>51.073200000000007</v>
      </c>
      <c r="I29" s="4"/>
    </row>
    <row r="30" spans="1:9" ht="6.75" customHeight="1" x14ac:dyDescent="0.25"/>
    <row r="31" spans="1:9" ht="20.25" customHeight="1" x14ac:dyDescent="0.25">
      <c r="A31"/>
      <c r="B31" s="49" t="s">
        <v>28</v>
      </c>
      <c r="C31" s="49"/>
      <c r="D31" s="49"/>
      <c r="E31" s="50"/>
      <c r="F31" s="51" t="s">
        <v>29</v>
      </c>
      <c r="G31" s="52"/>
      <c r="H31" s="52"/>
      <c r="I31"/>
    </row>
    <row r="32" spans="1:9" ht="21" customHeight="1" thickBot="1" x14ac:dyDescent="0.3">
      <c r="A32"/>
      <c r="B32" s="48"/>
      <c r="C32" s="48"/>
      <c r="D32" s="48"/>
      <c r="E32" s="30"/>
      <c r="F32" s="28"/>
      <c r="G32" s="29"/>
      <c r="H32" s="29"/>
      <c r="I32"/>
    </row>
    <row r="33" spans="1:9" ht="15.75" customHeight="1" x14ac:dyDescent="0.25">
      <c r="A33"/>
      <c r="B33" s="55" t="s">
        <v>30</v>
      </c>
      <c r="C33" s="55"/>
      <c r="D33" s="55"/>
      <c r="E33" s="31"/>
      <c r="F33" s="53" t="s">
        <v>31</v>
      </c>
      <c r="G33" s="54"/>
      <c r="H33" s="54"/>
      <c r="I33"/>
    </row>
    <row r="34" spans="1:9" x14ac:dyDescent="0.25">
      <c r="A34"/>
      <c r="B34"/>
      <c r="C34"/>
      <c r="D34"/>
      <c r="E34"/>
      <c r="F34"/>
      <c r="G34"/>
      <c r="H34"/>
      <c r="I34"/>
    </row>
    <row r="35" spans="1:9" x14ac:dyDescent="0.25">
      <c r="A35" s="21" t="s">
        <v>32</v>
      </c>
      <c r="B35" s="11"/>
      <c r="C35" s="11"/>
      <c r="D35" s="11"/>
      <c r="E35" s="11"/>
      <c r="F35" s="11"/>
      <c r="G35" s="11"/>
      <c r="H35" s="11"/>
      <c r="I35" s="11"/>
    </row>
    <row r="37" spans="1:9" x14ac:dyDescent="0.25">
      <c r="A37" s="1" t="s">
        <v>6</v>
      </c>
    </row>
    <row r="38" spans="1:9" x14ac:dyDescent="0.25">
      <c r="A38" s="1" t="s">
        <v>7</v>
      </c>
    </row>
    <row r="39" spans="1:9" x14ac:dyDescent="0.25">
      <c r="A39" s="2" t="s">
        <v>36</v>
      </c>
    </row>
    <row r="40" spans="1:9" x14ac:dyDescent="0.25">
      <c r="A40" s="2" t="s">
        <v>37</v>
      </c>
    </row>
    <row r="41" spans="1:9" x14ac:dyDescent="0.25">
      <c r="A41" s="1" t="s">
        <v>8</v>
      </c>
    </row>
    <row r="42" spans="1:9" x14ac:dyDescent="0.25">
      <c r="A42" s="1" t="s">
        <v>9</v>
      </c>
    </row>
    <row r="43" spans="1:9" x14ac:dyDescent="0.25">
      <c r="A43" s="1" t="s">
        <v>10</v>
      </c>
    </row>
    <row r="44" spans="1:9" x14ac:dyDescent="0.25">
      <c r="A44" s="1" t="s">
        <v>11</v>
      </c>
    </row>
  </sheetData>
  <sheetProtection algorithmName="SHA-512" hashValue="eO1kEXsUZ/orwt4y/AlLkyhsBX+kNgUunSwh58sSGP1tWhW+57FWmSELRDcUQJHJB6MxCbmx6iBXNWf9igvojA==" saltValue="fItxfGOfwR4P9rGIkUVk5g==" spinCount="100000" sheet="1" objects="1" scenarios="1"/>
  <mergeCells count="20">
    <mergeCell ref="A35:I35"/>
    <mergeCell ref="G7:H7"/>
    <mergeCell ref="F32:H32"/>
    <mergeCell ref="F33:H33"/>
    <mergeCell ref="B31:D31"/>
    <mergeCell ref="B33:D33"/>
    <mergeCell ref="B3:H3"/>
    <mergeCell ref="B4:H4"/>
    <mergeCell ref="F31:H31"/>
    <mergeCell ref="B11:H11"/>
    <mergeCell ref="C10:E10"/>
    <mergeCell ref="G10:H10"/>
    <mergeCell ref="C6:E6"/>
    <mergeCell ref="G6:H6"/>
    <mergeCell ref="A28:F28"/>
    <mergeCell ref="A29:F29"/>
    <mergeCell ref="C9:E9"/>
    <mergeCell ref="G9:H9"/>
    <mergeCell ref="B8:H8"/>
    <mergeCell ref="C7:E7"/>
  </mergeCells>
  <dataValidations count="1">
    <dataValidation type="list" allowBlank="1" showInputMessage="1" showErrorMessage="1" sqref="D14:D26" xr:uid="{E22E777D-F4ED-4721-B7B6-0BA19298992E}">
      <formula1>"CAD, USD"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40E70-59BA-4A8A-9A31-8C18E3F40152}">
  <dimension ref="A1:C27"/>
  <sheetViews>
    <sheetView workbookViewId="0">
      <selection activeCell="F37" sqref="F37"/>
    </sheetView>
  </sheetViews>
  <sheetFormatPr defaultRowHeight="12.75" x14ac:dyDescent="0.2"/>
  <cols>
    <col min="1" max="1" width="19.42578125" customWidth="1"/>
    <col min="2" max="2" width="10.140625" customWidth="1"/>
    <col min="3" max="3" width="10.7109375" customWidth="1"/>
  </cols>
  <sheetData>
    <row r="1" spans="1:3" x14ac:dyDescent="0.2">
      <c r="A1" s="27" t="s">
        <v>5</v>
      </c>
      <c r="B1" s="27" t="s">
        <v>0</v>
      </c>
      <c r="C1" s="27" t="s">
        <v>49</v>
      </c>
    </row>
    <row r="2" spans="1:3" x14ac:dyDescent="0.2">
      <c r="A2" t="s">
        <v>38</v>
      </c>
      <c r="B2" t="s">
        <v>4</v>
      </c>
      <c r="C2">
        <v>46.17</v>
      </c>
    </row>
    <row r="3" spans="1:3" x14ac:dyDescent="0.2">
      <c r="A3" t="s">
        <v>38</v>
      </c>
      <c r="B3" t="s">
        <v>50</v>
      </c>
      <c r="C3">
        <v>43.451999999999998</v>
      </c>
    </row>
    <row r="4" spans="1:3" x14ac:dyDescent="0.2">
      <c r="A4" t="s">
        <v>39</v>
      </c>
      <c r="B4" t="s">
        <v>4</v>
      </c>
      <c r="C4">
        <v>302.274</v>
      </c>
    </row>
    <row r="5" spans="1:3" x14ac:dyDescent="0.2">
      <c r="A5" t="s">
        <v>39</v>
      </c>
      <c r="B5" t="s">
        <v>50</v>
      </c>
      <c r="C5">
        <v>279.88200000000001</v>
      </c>
    </row>
    <row r="6" spans="1:3" x14ac:dyDescent="0.2">
      <c r="A6" t="s">
        <v>40</v>
      </c>
      <c r="B6" t="s">
        <v>4</v>
      </c>
      <c r="C6">
        <v>30.99</v>
      </c>
    </row>
    <row r="7" spans="1:3" x14ac:dyDescent="0.2">
      <c r="A7" t="s">
        <v>40</v>
      </c>
      <c r="B7" t="s">
        <v>50</v>
      </c>
      <c r="C7">
        <v>24.762</v>
      </c>
    </row>
    <row r="8" spans="1:3" x14ac:dyDescent="0.2">
      <c r="A8" t="s">
        <v>41</v>
      </c>
      <c r="B8" t="s">
        <v>4</v>
      </c>
      <c r="C8">
        <v>131.69999999999999</v>
      </c>
    </row>
    <row r="9" spans="1:3" x14ac:dyDescent="0.2">
      <c r="A9" t="s">
        <v>41</v>
      </c>
      <c r="B9" t="s">
        <v>50</v>
      </c>
      <c r="C9">
        <v>105.40199999999999</v>
      </c>
    </row>
    <row r="10" spans="1:3" x14ac:dyDescent="0.2">
      <c r="A10" t="s">
        <v>1</v>
      </c>
      <c r="B10" t="s">
        <v>4</v>
      </c>
      <c r="C10">
        <v>18.3</v>
      </c>
    </row>
    <row r="11" spans="1:3" x14ac:dyDescent="0.2">
      <c r="A11" t="s">
        <v>1</v>
      </c>
      <c r="B11" t="s">
        <v>50</v>
      </c>
      <c r="C11">
        <v>13.5</v>
      </c>
    </row>
    <row r="12" spans="1:3" x14ac:dyDescent="0.2">
      <c r="A12" t="s">
        <v>3</v>
      </c>
      <c r="B12" t="s">
        <v>4</v>
      </c>
      <c r="C12">
        <v>88.823999999999998</v>
      </c>
    </row>
    <row r="13" spans="1:3" x14ac:dyDescent="0.2">
      <c r="A13" t="s">
        <v>3</v>
      </c>
      <c r="B13" t="s">
        <v>50</v>
      </c>
      <c r="C13">
        <v>83.712000000000003</v>
      </c>
    </row>
    <row r="14" spans="1:3" x14ac:dyDescent="0.2">
      <c r="A14" t="s">
        <v>42</v>
      </c>
      <c r="B14" t="s">
        <v>4</v>
      </c>
      <c r="C14">
        <v>34.506</v>
      </c>
    </row>
    <row r="15" spans="1:3" x14ac:dyDescent="0.2">
      <c r="A15" t="s">
        <v>42</v>
      </c>
      <c r="B15" t="s">
        <v>50</v>
      </c>
      <c r="C15">
        <v>27.479999999999997</v>
      </c>
    </row>
    <row r="16" spans="1:3" x14ac:dyDescent="0.2">
      <c r="A16" t="s">
        <v>43</v>
      </c>
      <c r="B16" t="s">
        <v>4</v>
      </c>
      <c r="C16">
        <v>19.494</v>
      </c>
    </row>
    <row r="17" spans="1:3" x14ac:dyDescent="0.2">
      <c r="A17" t="s">
        <v>43</v>
      </c>
      <c r="B17" t="s">
        <v>50</v>
      </c>
      <c r="C17">
        <v>18.053999999999998</v>
      </c>
    </row>
    <row r="18" spans="1:3" x14ac:dyDescent="0.2">
      <c r="A18" t="s">
        <v>44</v>
      </c>
      <c r="B18" t="s">
        <v>4</v>
      </c>
      <c r="C18">
        <v>15.011999999999999</v>
      </c>
    </row>
    <row r="19" spans="1:3" x14ac:dyDescent="0.2">
      <c r="A19" t="s">
        <v>44</v>
      </c>
      <c r="B19" t="s">
        <v>50</v>
      </c>
      <c r="C19">
        <v>13.895999999999999</v>
      </c>
    </row>
    <row r="20" spans="1:3" x14ac:dyDescent="0.2">
      <c r="A20" t="s">
        <v>33</v>
      </c>
      <c r="B20" t="s">
        <v>4</v>
      </c>
      <c r="C20">
        <v>12.96</v>
      </c>
    </row>
    <row r="21" spans="1:3" x14ac:dyDescent="0.2">
      <c r="A21" t="s">
        <v>33</v>
      </c>
      <c r="B21" t="s">
        <v>50</v>
      </c>
      <c r="C21">
        <v>9.51</v>
      </c>
    </row>
    <row r="22" spans="1:3" x14ac:dyDescent="0.2">
      <c r="A22" t="s">
        <v>34</v>
      </c>
      <c r="B22" t="s">
        <v>4</v>
      </c>
      <c r="C22">
        <v>15.899999999999999</v>
      </c>
    </row>
    <row r="23" spans="1:3" x14ac:dyDescent="0.2">
      <c r="A23" t="s">
        <v>34</v>
      </c>
      <c r="B23" t="s">
        <v>50</v>
      </c>
      <c r="C23">
        <v>11.7</v>
      </c>
    </row>
    <row r="24" spans="1:3" x14ac:dyDescent="0.2">
      <c r="A24" t="s">
        <v>2</v>
      </c>
      <c r="B24" t="s">
        <v>4</v>
      </c>
      <c r="C24">
        <v>48.995999999999995</v>
      </c>
    </row>
    <row r="25" spans="1:3" x14ac:dyDescent="0.2">
      <c r="A25" t="s">
        <v>2</v>
      </c>
      <c r="B25" t="s">
        <v>50</v>
      </c>
      <c r="C25">
        <v>45.372</v>
      </c>
    </row>
    <row r="26" spans="1:3" x14ac:dyDescent="0.2">
      <c r="A26" t="s">
        <v>45</v>
      </c>
      <c r="B26" t="s">
        <v>4</v>
      </c>
      <c r="C26">
        <v>26.4</v>
      </c>
    </row>
    <row r="27" spans="1:3" x14ac:dyDescent="0.2">
      <c r="A27" t="s">
        <v>45</v>
      </c>
      <c r="B27" t="s">
        <v>50</v>
      </c>
      <c r="C27">
        <v>24.443999999999999</v>
      </c>
    </row>
  </sheetData>
  <sheetProtection algorithmName="SHA-512" hashValue="GodXYZ012Oz8Q1nV0CynP+unI4liZlpqI2QDBINkh3JqbafT6pqGKf6lcaLihwLkLrZMsxJQv0dnlCIyBr57Qw==" saltValue="4YffhZcxuHIUwD2rJEAS7w==" spinCount="100000" sheet="1" objects="1" scenarios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Rebate Template</vt:lpstr>
      <vt:lpstr>PriceTable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Jade Chen</cp:lastModifiedBy>
  <cp:revision/>
  <dcterms:created xsi:type="dcterms:W3CDTF">2026-03-12T20:59:59Z</dcterms:created>
  <dcterms:modified xsi:type="dcterms:W3CDTF">2026-03-24T15:32:59Z</dcterms:modified>
  <cp:category/>
  <cp:contentStatus/>
</cp:coreProperties>
</file>